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85" yWindow="180" windowWidth="14655" windowHeight="11580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definedNames>
    <definedName name="_xlnm.Print_Area" localSheetId="0">Sheet1!$A$1:$I$59</definedName>
  </definedNames>
  <calcPr calcId="145621"/>
</workbook>
</file>

<file path=xl/calcChain.xml><?xml version="1.0" encoding="utf-8"?>
<calcChain xmlns="http://schemas.openxmlformats.org/spreadsheetml/2006/main">
  <c r="H42" i="1" l="1"/>
  <c r="I42" i="1"/>
  <c r="H38" i="1"/>
  <c r="H51" i="1"/>
  <c r="H28" i="1"/>
  <c r="H15" i="1"/>
  <c r="I28" i="1"/>
  <c r="I15" i="1"/>
  <c r="H11" i="1"/>
  <c r="I11" i="1"/>
  <c r="I19" i="1"/>
  <c r="H19" i="1"/>
  <c r="I38" i="1"/>
  <c r="I51" i="1"/>
  <c r="F12" i="1"/>
  <c r="H36" i="1" l="1"/>
  <c r="H13" i="1"/>
  <c r="I36" i="1"/>
  <c r="I13" i="1"/>
  <c r="G28" i="1"/>
  <c r="G38" i="1"/>
  <c r="G51" i="1"/>
  <c r="G15" i="1"/>
  <c r="I58" i="1" l="1"/>
  <c r="I59" i="1" s="1"/>
  <c r="H58" i="1"/>
  <c r="G42" i="1"/>
  <c r="G19" i="1"/>
  <c r="G36" i="1" l="1"/>
  <c r="G13" i="1"/>
  <c r="H59" i="1"/>
  <c r="G11" i="1" l="1"/>
  <c r="E51" i="1"/>
  <c r="F51" i="1"/>
  <c r="E38" i="1"/>
  <c r="F38" i="1"/>
  <c r="E28" i="1"/>
  <c r="F28" i="1"/>
  <c r="E15" i="1"/>
  <c r="F15" i="1"/>
  <c r="E11" i="1"/>
  <c r="F11" i="1"/>
  <c r="F19" i="1" l="1"/>
  <c r="F42" i="1"/>
  <c r="E42" i="1"/>
  <c r="F36" i="1" l="1"/>
  <c r="E36" i="1"/>
  <c r="F13" i="1"/>
  <c r="G58" i="1" l="1"/>
  <c r="F58" i="1" l="1"/>
  <c r="F59" i="1" l="1"/>
  <c r="E19" i="1" l="1"/>
  <c r="E13" i="1" l="1"/>
  <c r="E58" i="1" l="1"/>
  <c r="E59" i="1" l="1"/>
  <c r="G59" i="1" l="1"/>
</calcChain>
</file>

<file path=xl/sharedStrings.xml><?xml version="1.0" encoding="utf-8"?>
<sst xmlns="http://schemas.openxmlformats.org/spreadsheetml/2006/main" count="55" uniqueCount="35">
  <si>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</si>
  <si>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</si>
  <si>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</si>
  <si>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</si>
  <si>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</si>
  <si>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</si>
  <si>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</si>
  <si>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</si>
  <si>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</si>
  <si>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</si>
  <si>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</si>
  <si>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</si>
  <si>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</si>
  <si>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</si>
  <si>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</si>
  <si>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</si>
  <si>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</si>
  <si>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</si>
  <si>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</si>
  <si>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</si>
  <si>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</si>
  <si>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</si>
  <si>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</si>
  <si>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</si>
  <si>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TABLE 2.6  CENTRAL BANK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</si>
  <si>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</si>
  <si>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</si>
  <si>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</si>
  <si>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</si>
  <si>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</si>
  <si>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</si>
  <si>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</si>
  <si>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(MILLIONS OF BAHT)</t>
  </si>
  <si>
    <t>7. OTHER ACCOUNTS RECEIVABLE</t>
  </si>
  <si>
    <t>7. OTHER ACCOUNTS PAYABLE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</si>
</sst>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#,##0_ ;[Red]\-#,##0\ "/>
    <numFmt numFmtId="188" formatCode="#,##0;\(#,##0\)"/>
    <numFmt numFmtId="189" formatCode="#,##0.0_ ;[Red]\-#,##0.0\ "/>
  </numFmts>
  <fonts count="12" x14ac:knownFonts="1">
    <font>
      <sz val="10"/>
      <name val="Arial"/>
      <charset val="222"/>
    </font>
    <font>
      <sz val="10"/>
      <name val="Arial"/>
      <family val="2"/>
    </font>
    <font>
      <b/>
      <sz val="13"/>
      <color theme="1"/>
      <name val="Tahoma"/>
      <family val="2"/>
      <scheme val="minor"/>
    </font>
    <font>
      <b/>
      <sz val="13"/>
      <color rgb="FFFF0000"/>
      <name val="Tahoma"/>
      <family val="2"/>
      <scheme val="minor"/>
    </font>
    <font>
      <sz val="13"/>
      <color theme="1"/>
      <name val="Tahoma"/>
      <family val="2"/>
      <scheme val="minor"/>
    </font>
    <font>
      <sz val="13"/>
      <color rgb="FFFF0000"/>
      <name val="Tahoma"/>
      <family val="2"/>
      <scheme val="minor"/>
    </font>
    <font>
      <sz val="13"/>
      <name val="Tahoma"/>
      <family val="2"/>
      <scheme val="minor"/>
    </font>
    <font>
      <b/>
      <sz val="13"/>
      <name val="Tahoma"/>
      <family val="2"/>
      <scheme val="minor"/>
    </font>
    <font>
      <b/>
      <sz val="13"/>
      <color theme="0"/>
      <name val="Tahoma"/>
      <family val="2"/>
      <scheme val="minor"/>
    </font>
    <font>
      <sz val="13"/>
      <color theme="0"/>
      <name val="Tahoma"/>
      <family val="2"/>
      <scheme val="minor"/>
    </font>
    <font>
      <i/>
      <sz val="13"/>
      <color indexed="50"/>
      <name val="Tahoma"/>
      <family val="2"/>
      <scheme val="minor"/>
    </font>
    <font>
      <i/>
      <sz val="13"/>
      <name val="Tahoma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Border="1" applyAlignment="1">
      <alignment horizontal="right" vertical="center"/>
    </xf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vertical="center"/>
    </xf>
    <xf numFmtId="3" fontId="2" fillId="0" borderId="0" xfId="0" applyNumberFormat="1" applyFont="1" applyFill="1" applyBorder="1" applyAlignment="1">
      <alignment vertical="center"/>
    </xf>
    <xf numFmtId="3" fontId="2" fillId="0" borderId="0" xfId="0" applyNumberFormat="1" applyFont="1" applyBorder="1" applyAlignment="1"/>
    <xf numFmtId="3" fontId="3" fillId="0" borderId="0" xfId="0" applyNumberFormat="1" applyFont="1" applyFill="1" applyBorder="1" applyAlignment="1"/>
    <xf numFmtId="3" fontId="2" fillId="0" borderId="0" xfId="1" applyNumberFormat="1" applyFont="1" applyFill="1" applyBorder="1" applyAlignment="1">
      <alignment vertical="center"/>
    </xf>
    <xf numFmtId="3" fontId="3" fillId="0" borderId="0" xfId="1" applyNumberFormat="1" applyFont="1" applyFill="1" applyBorder="1" applyAlignment="1">
      <alignment vertical="center"/>
    </xf>
    <xf numFmtId="3" fontId="2" fillId="0" borderId="0" xfId="1" applyNumberFormat="1" applyFont="1" applyBorder="1" applyAlignment="1">
      <alignment vertical="center"/>
    </xf>
    <xf numFmtId="3" fontId="4" fillId="0" borderId="0" xfId="1" applyNumberFormat="1" applyFont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0" fontId="6" fillId="0" borderId="0" xfId="0" applyFont="1"/>
    <xf numFmtId="0" fontId="4" fillId="0" borderId="0" xfId="0" applyFont="1"/>
    <xf numFmtId="0" fontId="5" fillId="0" borderId="0" xfId="0" applyFont="1" applyFill="1" applyBorder="1"/>
    <xf numFmtId="3" fontId="6" fillId="0" borderId="0" xfId="0" quotePrefix="1" applyNumberFormat="1" applyFont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3" fontId="6" fillId="0" borderId="0" xfId="0" applyNumberFormat="1" applyFont="1" applyBorder="1"/>
    <xf numFmtId="187" fontId="6" fillId="0" borderId="0" xfId="0" applyNumberFormat="1" applyFont="1" applyAlignment="1">
      <alignment horizontal="right"/>
    </xf>
    <xf numFmtId="0" fontId="7" fillId="3" borderId="2" xfId="0" applyNumberFormat="1" applyFont="1" applyFill="1" applyBorder="1" applyAlignment="1">
      <alignment horizontal="right" vertical="center"/>
    </xf>
    <xf numFmtId="3" fontId="7" fillId="0" borderId="0" xfId="0" applyNumberFormat="1" applyFont="1" applyFill="1" applyBorder="1" applyAlignment="1">
      <alignment vertical="center"/>
    </xf>
    <xf numFmtId="3" fontId="7" fillId="0" borderId="0" xfId="0" applyNumberFormat="1" applyFont="1" applyBorder="1" applyAlignment="1">
      <alignment vertical="center"/>
    </xf>
    <xf numFmtId="0" fontId="4" fillId="0" borderId="0" xfId="0" applyFont="1" applyFill="1" applyBorder="1"/>
    <xf numFmtId="3" fontId="6" fillId="0" borderId="0" xfId="0" applyNumberFormat="1" applyFont="1" applyBorder="1" applyAlignment="1"/>
    <xf numFmtId="3" fontId="6" fillId="0" borderId="0" xfId="0" applyNumberFormat="1" applyFont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7" fillId="0" borderId="0" xfId="0" applyNumberFormat="1" applyFont="1" applyFill="1" applyBorder="1" applyAlignment="1"/>
    <xf numFmtId="3" fontId="7" fillId="0" borderId="0" xfId="0" applyNumberFormat="1" applyFont="1" applyBorder="1" applyAlignment="1"/>
    <xf numFmtId="3" fontId="8" fillId="0" borderId="0" xfId="0" applyNumberFormat="1" applyFont="1" applyBorder="1" applyAlignment="1"/>
    <xf numFmtId="0" fontId="6" fillId="0" borderId="0" xfId="0" applyFont="1" applyAlignment="1"/>
    <xf numFmtId="3" fontId="7" fillId="3" borderId="0" xfId="0" applyNumberFormat="1" applyFont="1" applyFill="1" applyBorder="1" applyAlignment="1">
      <alignment vertical="center"/>
    </xf>
    <xf numFmtId="3" fontId="7" fillId="3" borderId="0" xfId="1" applyNumberFormat="1" applyFont="1" applyFill="1" applyBorder="1" applyAlignment="1">
      <alignment vertical="center"/>
    </xf>
    <xf numFmtId="189" fontId="6" fillId="0" borderId="0" xfId="1" applyNumberFormat="1" applyFont="1"/>
    <xf numFmtId="3" fontId="6" fillId="0" borderId="0" xfId="0" applyNumberFormat="1" applyFont="1"/>
    <xf numFmtId="3" fontId="7" fillId="0" borderId="0" xfId="1" applyNumberFormat="1" applyFont="1" applyBorder="1" applyAlignment="1">
      <alignment vertical="center"/>
    </xf>
    <xf numFmtId="3" fontId="6" fillId="0" borderId="0" xfId="0" applyNumberFormat="1" applyFont="1" applyBorder="1" applyAlignment="1">
      <alignment horizontal="left" vertical="center"/>
    </xf>
    <xf numFmtId="3" fontId="9" fillId="0" borderId="0" xfId="1" applyNumberFormat="1" applyFont="1" applyBorder="1" applyAlignment="1">
      <alignment vertical="center"/>
    </xf>
    <xf numFmtId="3" fontId="6" fillId="0" borderId="0" xfId="0" applyNumberFormat="1" applyFont="1" applyFill="1" applyBorder="1" applyAlignment="1">
      <alignment horizontal="left" vertical="center"/>
    </xf>
    <xf numFmtId="3" fontId="6" fillId="0" borderId="0" xfId="1" applyNumberFormat="1" applyFont="1" applyBorder="1" applyAlignment="1">
      <alignment vertical="center"/>
    </xf>
    <xf numFmtId="3" fontId="6" fillId="0" borderId="0" xfId="0" quotePrefix="1" applyNumberFormat="1" applyFont="1" applyFill="1" applyBorder="1" applyAlignment="1">
      <alignment horizontal="left" vertical="center"/>
    </xf>
    <xf numFmtId="3" fontId="10" fillId="0" borderId="0" xfId="0" applyNumberFormat="1" applyFont="1" applyFill="1" applyBorder="1" applyAlignment="1">
      <alignment vertical="center"/>
    </xf>
    <xf numFmtId="3" fontId="6" fillId="0" borderId="0" xfId="0" applyNumberFormat="1" applyFont="1" applyFill="1" applyBorder="1" applyAlignment="1">
      <alignment horizontal="left" vertical="center" indent="2"/>
    </xf>
    <xf numFmtId="3" fontId="7" fillId="0" borderId="0" xfId="0" applyNumberFormat="1" applyFont="1" applyFill="1" applyBorder="1"/>
    <xf numFmtId="3" fontId="7" fillId="0" borderId="0" xfId="0" applyNumberFormat="1" applyFont="1" applyBorder="1"/>
    <xf numFmtId="3" fontId="7" fillId="0" borderId="0" xfId="0" applyNumberFormat="1" applyFont="1" applyFill="1" applyBorder="1" applyAlignment="1">
      <alignment horizontal="left" vertical="center"/>
    </xf>
    <xf numFmtId="3" fontId="8" fillId="0" borderId="0" xfId="1" applyNumberFormat="1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3" fontId="11" fillId="0" borderId="0" xfId="0" applyNumberFormat="1" applyFont="1" applyBorder="1" applyAlignment="1">
      <alignment vertical="center"/>
    </xf>
    <xf numFmtId="3" fontId="7" fillId="2" borderId="0" xfId="0" applyNumberFormat="1" applyFont="1" applyFill="1" applyBorder="1" applyAlignment="1">
      <alignment vertical="center"/>
    </xf>
    <xf numFmtId="3" fontId="7" fillId="2" borderId="0" xfId="0" applyNumberFormat="1" applyFont="1" applyFill="1" applyBorder="1"/>
    <xf numFmtId="3" fontId="7" fillId="2" borderId="0" xfId="1" applyNumberFormat="1" applyFont="1" applyFill="1" applyBorder="1" applyAlignment="1">
      <alignment vertical="center"/>
    </xf>
    <xf numFmtId="187" fontId="6" fillId="0" borderId="0" xfId="1" applyNumberFormat="1" applyFont="1"/>
    <xf numFmtId="3" fontId="7" fillId="2" borderId="1" xfId="0" quotePrefix="1" applyNumberFormat="1" applyFont="1" applyFill="1" applyBorder="1" applyAlignment="1">
      <alignment horizontal="left" vertical="center"/>
    </xf>
    <xf numFmtId="3" fontId="7" fillId="2" borderId="1" xfId="0" applyNumberFormat="1" applyFont="1" applyFill="1" applyBorder="1"/>
    <xf numFmtId="3" fontId="7" fillId="2" borderId="1" xfId="1" applyNumberFormat="1" applyFont="1" applyFill="1" applyBorder="1" applyAlignment="1">
      <alignment vertical="center"/>
    </xf>
    <xf numFmtId="3" fontId="7" fillId="3" borderId="2" xfId="0" applyNumberFormat="1" applyFont="1" applyFill="1" applyBorder="1" applyAlignment="1">
      <alignment horizontal="center"/>
    </xf>
    <xf numFmtId="3" fontId="7" fillId="0" borderId="0" xfId="0" applyNumberFormat="1" applyFont="1" applyAlignment="1">
      <alignment horizontal="center" vertical="center"/>
    </xf>
    <xf numFmtId="188" fontId="6" fillId="0" borderId="0" xfId="0" quotePrefix="1" applyNumberFormat="1" applyFont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5/&#3588;&#3619;&#3633;&#3657;&#3591;&#3607;&#3637;&#3656;%203%20Reconcile%20with%20real%20sector/3%20sectoring%20stock_BOT%20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stock 2012"/>
      <sheetName val="stock 2013"/>
      <sheetName val="stock 2014"/>
      <sheetName val="stock 2015"/>
      <sheetName val="change 2015 (หลัง Rec)"/>
      <sheetName val="change 2015 (ก่อน Rec)"/>
      <sheetName val="change 2014 (ก่อน Rec)"/>
      <sheetName val="change 2014 Rec"/>
      <sheetName val="change 2013 (ก่อน Rec)"/>
      <sheetName val="change 2013 (reconcile)"/>
      <sheetName val="change 2011"/>
      <sheetName val="change 2011 (RECONCILE)"/>
      <sheetName val="change 2012 (ก่อนRec)"/>
      <sheetName val="change 2012"/>
      <sheetName val="Sheet1"/>
      <sheetName val="3 sectoring stock_BOT 20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2">
          <cell r="C12"/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0"/>
  <sheetViews>
    <sheetView tabSelected="1" zoomScale="65" zoomScaleNormal="65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J56" sqref="J56"/>
    </sheetView>
  </sheetViews>
  <sheetFormatPr defaultRowHeight="16.5" x14ac:dyDescent="0.25"/>
  <cols>
    <col min="1" max="3" width="4.7109375" style="15" customWidth="1"/>
    <col min="4" max="4" width="44.140625" style="15" customWidth="1"/>
    <col min="5" max="9" width="24.7109375" style="15" customWidth="1"/>
    <col min="10" max="10" width="9.140625" style="15"/>
    <col min="11" max="11" width="21" style="16" customWidth="1"/>
    <col min="12" max="14" width="21" style="17" customWidth="1"/>
    <col min="15" max="16" width="13" style="17" bestFit="1" customWidth="1"/>
    <col min="17" max="16384" width="9.140625" style="15"/>
  </cols>
  <sheetData>
    <row r="1" spans="1:19" ht="24.95" customHeight="1" x14ac:dyDescent="0.25">
      <c r="A1" s="60"/>
      <c r="B1" s="60"/>
      <c r="C1" s="60"/>
      <c r="D1" s="60"/>
      <c r="E1" s="60"/>
      <c r="F1" s="60"/>
      <c r="G1" s="60"/>
      <c r="H1" s="60"/>
      <c r="I1" s="60"/>
    </row>
    <row r="2" spans="1:19" ht="24.95" customHeight="1" x14ac:dyDescent="0.25">
      <c r="A2" s="18"/>
      <c r="B2" s="18"/>
      <c r="C2" s="18"/>
      <c r="D2" s="18"/>
      <c r="E2" s="18"/>
      <c r="F2" s="18"/>
      <c r="G2" s="18"/>
      <c r="H2" s="18"/>
    </row>
    <row r="3" spans="1:19" ht="24.95" customHeight="1" x14ac:dyDescent="0.25">
      <c r="A3" s="59" t="s">
        <v>24</v>
      </c>
      <c r="B3" s="59"/>
      <c r="C3" s="59"/>
      <c r="D3" s="59"/>
      <c r="E3" s="59"/>
      <c r="F3" s="59"/>
      <c r="G3" s="59"/>
      <c r="H3" s="59"/>
      <c r="I3" s="59"/>
      <c r="N3" s="19"/>
    </row>
    <row r="4" spans="1:19" ht="24.95" customHeight="1" x14ac:dyDescent="0.25">
      <c r="A4" s="20"/>
      <c r="B4" s="20"/>
      <c r="C4" s="20"/>
      <c r="D4" s="20"/>
      <c r="E4" s="21"/>
      <c r="F4" s="21"/>
      <c r="G4" s="21"/>
      <c r="H4" s="21"/>
      <c r="I4" s="21" t="s">
        <v>32</v>
      </c>
    </row>
    <row r="5" spans="1:19" ht="30" customHeight="1" x14ac:dyDescent="0.25">
      <c r="A5" s="58"/>
      <c r="B5" s="58"/>
      <c r="C5" s="58"/>
      <c r="D5" s="58"/>
      <c r="E5" s="22">
        <v>2014</v>
      </c>
      <c r="F5" s="22">
        <v>2015</v>
      </c>
      <c r="G5" s="22">
        <v>2016</v>
      </c>
      <c r="H5" s="22">
        <v>2017</v>
      </c>
      <c r="I5" s="22">
        <v>2018</v>
      </c>
      <c r="K5" s="1"/>
      <c r="L5" s="2"/>
      <c r="M5" s="2"/>
      <c r="N5" s="2"/>
      <c r="O5" s="2"/>
      <c r="P5" s="2"/>
    </row>
    <row r="6" spans="1:19" ht="24.95" customHeight="1" x14ac:dyDescent="0.25">
      <c r="A6" s="23" t="s">
        <v>5</v>
      </c>
      <c r="B6" s="24"/>
      <c r="C6" s="24"/>
      <c r="D6" s="24"/>
      <c r="E6" s="7"/>
      <c r="F6" s="7"/>
      <c r="G6" s="7"/>
      <c r="H6" s="7"/>
      <c r="I6" s="23"/>
      <c r="K6" s="25"/>
      <c r="L6" s="3"/>
      <c r="M6" s="3"/>
      <c r="N6" s="3"/>
      <c r="O6" s="3"/>
      <c r="P6" s="3"/>
    </row>
    <row r="7" spans="1:19" ht="24.95" customHeight="1" x14ac:dyDescent="0.25">
      <c r="A7" s="26" t="s">
        <v>0</v>
      </c>
      <c r="B7" s="26"/>
      <c r="C7" s="27"/>
      <c r="D7" s="27"/>
      <c r="E7" s="4">
        <v>-341575</v>
      </c>
      <c r="F7" s="4">
        <v>238560</v>
      </c>
      <c r="G7" s="4">
        <v>-167904</v>
      </c>
      <c r="H7" s="4">
        <v>-365751</v>
      </c>
      <c r="I7" s="6">
        <v>-176378</v>
      </c>
      <c r="K7" s="4"/>
      <c r="L7" s="5"/>
      <c r="M7" s="5"/>
      <c r="N7" s="5"/>
      <c r="O7" s="5"/>
      <c r="P7" s="5"/>
      <c r="Q7" s="6"/>
      <c r="R7" s="6"/>
      <c r="S7" s="6"/>
    </row>
    <row r="8" spans="1:19" ht="24.95" customHeight="1" x14ac:dyDescent="0.25">
      <c r="A8" s="26" t="s">
        <v>1</v>
      </c>
      <c r="B8" s="26"/>
      <c r="C8" s="27"/>
      <c r="D8" s="27"/>
      <c r="E8" s="4">
        <v>983</v>
      </c>
      <c r="F8" s="4">
        <v>809</v>
      </c>
      <c r="G8" s="4">
        <v>1114</v>
      </c>
      <c r="H8" s="4">
        <v>822</v>
      </c>
      <c r="I8" s="6">
        <v>490</v>
      </c>
      <c r="K8" s="4"/>
      <c r="L8" s="5"/>
      <c r="M8" s="5"/>
      <c r="N8" s="5"/>
      <c r="O8" s="5"/>
      <c r="P8" s="5"/>
      <c r="Q8" s="6"/>
      <c r="R8" s="6"/>
      <c r="S8" s="6"/>
    </row>
    <row r="9" spans="1:19" ht="24.95" customHeight="1" x14ac:dyDescent="0.25">
      <c r="A9" s="26" t="s">
        <v>2</v>
      </c>
      <c r="B9" s="26"/>
      <c r="C9" s="27"/>
      <c r="D9" s="27"/>
      <c r="E9" s="4">
        <v>-16</v>
      </c>
      <c r="F9" s="4">
        <v>49</v>
      </c>
      <c r="G9" s="4">
        <v>0</v>
      </c>
      <c r="H9" s="4">
        <v>34</v>
      </c>
      <c r="I9" s="4">
        <v>-255</v>
      </c>
      <c r="K9" s="4"/>
      <c r="L9" s="5"/>
      <c r="M9" s="5"/>
      <c r="N9" s="5"/>
      <c r="O9" s="5"/>
      <c r="P9" s="5"/>
      <c r="Q9" s="6"/>
      <c r="R9" s="6"/>
      <c r="S9" s="6"/>
    </row>
    <row r="10" spans="1:19" ht="24.95" customHeight="1" x14ac:dyDescent="0.25">
      <c r="A10" s="26" t="s">
        <v>3</v>
      </c>
      <c r="B10" s="26"/>
      <c r="C10" s="27"/>
      <c r="D10" s="27"/>
      <c r="E10" s="4">
        <v>-2672</v>
      </c>
      <c r="F10" s="4">
        <v>5144</v>
      </c>
      <c r="G10" s="4">
        <v>14667</v>
      </c>
      <c r="H10" s="4">
        <v>6323</v>
      </c>
      <c r="I10" s="6">
        <v>-4805</v>
      </c>
      <c r="K10" s="4"/>
      <c r="L10" s="5"/>
      <c r="M10" s="5"/>
      <c r="N10" s="5"/>
      <c r="O10" s="5"/>
      <c r="P10" s="5"/>
      <c r="Q10" s="6"/>
      <c r="R10" s="6"/>
      <c r="S10" s="6"/>
    </row>
    <row r="11" spans="1:19" ht="24.95" customHeight="1" x14ac:dyDescent="0.25">
      <c r="A11" s="28" t="s">
        <v>4</v>
      </c>
      <c r="B11" s="28"/>
      <c r="C11" s="28"/>
      <c r="D11" s="28"/>
      <c r="E11" s="28">
        <f>E7-E8-E9-E10</f>
        <v>-339870</v>
      </c>
      <c r="F11" s="28">
        <f>F7-F8-F9-F10</f>
        <v>232558</v>
      </c>
      <c r="G11" s="28">
        <f>G7-G8-G9-G10</f>
        <v>-183685</v>
      </c>
      <c r="H11" s="28">
        <f t="shared" ref="H11:I11" si="0">H7-H8-H9-H10</f>
        <v>-372930</v>
      </c>
      <c r="I11" s="28">
        <f t="shared" si="0"/>
        <v>-171808</v>
      </c>
      <c r="K11" s="7"/>
      <c r="L11" s="3"/>
      <c r="M11" s="3"/>
      <c r="N11" s="3"/>
      <c r="O11" s="3"/>
      <c r="P11" s="3"/>
      <c r="Q11" s="6"/>
      <c r="R11" s="6"/>
      <c r="S11" s="6"/>
    </row>
    <row r="12" spans="1:19" s="32" customFormat="1" ht="30" customHeight="1" x14ac:dyDescent="0.25">
      <c r="A12" s="29" t="s">
        <v>6</v>
      </c>
      <c r="B12" s="30"/>
      <c r="C12" s="30"/>
      <c r="D12" s="30"/>
      <c r="E12" s="30"/>
      <c r="F12" s="31">
        <f>'[1]change 2015 (หลัง Rec)'!$C$12</f>
        <v>0</v>
      </c>
      <c r="G12" s="31"/>
      <c r="H12" s="31"/>
      <c r="I12" s="31"/>
      <c r="K12" s="8"/>
      <c r="L12" s="9"/>
      <c r="M12" s="9"/>
      <c r="N12" s="9"/>
      <c r="O12" s="9"/>
      <c r="P12" s="9"/>
      <c r="Q12" s="6"/>
      <c r="R12" s="6"/>
      <c r="S12" s="6"/>
    </row>
    <row r="13" spans="1:19" ht="24.95" customHeight="1" x14ac:dyDescent="0.25">
      <c r="A13" s="33" t="s">
        <v>28</v>
      </c>
      <c r="B13" s="33"/>
      <c r="C13" s="33"/>
      <c r="D13" s="33"/>
      <c r="E13" s="34">
        <f>+E14+E15+E19+E28+E32+E33+E34</f>
        <v>-335473</v>
      </c>
      <c r="F13" s="34">
        <f>+F14+F15+F19+F28+F32+F33+F34</f>
        <v>489893</v>
      </c>
      <c r="G13" s="34">
        <f>+G14+G15+G19+G28+G32+G33+G34</f>
        <v>412151</v>
      </c>
      <c r="H13" s="34">
        <f t="shared" ref="H13:I13" si="1">+H14+H15+H19+H28+H32+H33+H34</f>
        <v>608716</v>
      </c>
      <c r="I13" s="34">
        <f t="shared" si="1"/>
        <v>30647</v>
      </c>
      <c r="J13" s="35"/>
      <c r="K13" s="10"/>
      <c r="L13" s="11"/>
      <c r="M13" s="11"/>
      <c r="N13" s="11"/>
      <c r="O13" s="11"/>
      <c r="P13" s="11"/>
      <c r="Q13" s="6"/>
      <c r="R13" s="6"/>
      <c r="S13" s="6"/>
    </row>
    <row r="14" spans="1:19" ht="24.95" customHeight="1" x14ac:dyDescent="0.25">
      <c r="A14" s="36"/>
      <c r="B14" s="24" t="s">
        <v>26</v>
      </c>
      <c r="C14" s="24"/>
      <c r="D14" s="24"/>
      <c r="E14" s="37">
        <v>10</v>
      </c>
      <c r="F14" s="37">
        <v>14</v>
      </c>
      <c r="G14" s="37">
        <v>35</v>
      </c>
      <c r="H14" s="37">
        <v>115</v>
      </c>
      <c r="I14" s="37">
        <v>316</v>
      </c>
      <c r="J14" s="35"/>
      <c r="K14" s="12"/>
      <c r="L14" s="11"/>
      <c r="M14" s="11"/>
      <c r="N14" s="11"/>
      <c r="O14" s="11"/>
      <c r="P14" s="11"/>
      <c r="Q14" s="6"/>
      <c r="R14" s="6"/>
      <c r="S14" s="6"/>
    </row>
    <row r="15" spans="1:19" ht="24.95" customHeight="1" x14ac:dyDescent="0.25">
      <c r="A15" s="36"/>
      <c r="B15" s="24" t="s">
        <v>7</v>
      </c>
      <c r="C15" s="24"/>
      <c r="D15" s="24"/>
      <c r="E15" s="37">
        <f>SUM(E16:E18)</f>
        <v>14848</v>
      </c>
      <c r="F15" s="37">
        <f>SUM(F16:F18)</f>
        <v>128564</v>
      </c>
      <c r="G15" s="37">
        <f>SUM(G16:G18)</f>
        <v>255166</v>
      </c>
      <c r="H15" s="37">
        <f>SUM(H16:H18)</f>
        <v>339096</v>
      </c>
      <c r="I15" s="37">
        <f>SUM(I16:I18)</f>
        <v>-493371</v>
      </c>
      <c r="J15" s="35"/>
      <c r="K15" s="12"/>
      <c r="L15" s="11"/>
      <c r="M15" s="11"/>
      <c r="N15" s="11"/>
      <c r="O15" s="11"/>
      <c r="P15" s="11"/>
      <c r="Q15" s="6"/>
      <c r="R15" s="6"/>
      <c r="S15" s="6"/>
    </row>
    <row r="16" spans="1:19" ht="24.95" customHeight="1" x14ac:dyDescent="0.25">
      <c r="A16" s="36"/>
      <c r="B16" s="36"/>
      <c r="C16" s="38" t="s">
        <v>8</v>
      </c>
      <c r="D16" s="24"/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5"/>
      <c r="K16" s="13"/>
      <c r="L16" s="14"/>
      <c r="M16" s="14"/>
      <c r="N16" s="14"/>
      <c r="O16" s="14"/>
      <c r="P16" s="14"/>
      <c r="Q16" s="6"/>
      <c r="R16" s="6"/>
      <c r="S16" s="6"/>
    </row>
    <row r="17" spans="1:19" ht="24.95" customHeight="1" x14ac:dyDescent="0.25">
      <c r="A17" s="36"/>
      <c r="B17" s="36"/>
      <c r="C17" s="40" t="s">
        <v>9</v>
      </c>
      <c r="D17" s="24"/>
      <c r="E17" s="41">
        <v>-23276</v>
      </c>
      <c r="F17" s="41">
        <v>254010</v>
      </c>
      <c r="G17" s="41">
        <v>246815</v>
      </c>
      <c r="H17" s="41">
        <v>225856</v>
      </c>
      <c r="I17" s="41">
        <v>-147988</v>
      </c>
      <c r="J17" s="35"/>
      <c r="K17" s="13"/>
      <c r="L17" s="14"/>
      <c r="M17" s="14"/>
      <c r="N17" s="14"/>
      <c r="O17" s="14"/>
      <c r="P17" s="14"/>
      <c r="Q17" s="6"/>
      <c r="R17" s="6"/>
      <c r="S17" s="6"/>
    </row>
    <row r="18" spans="1:19" ht="24.95" customHeight="1" x14ac:dyDescent="0.25">
      <c r="A18" s="36"/>
      <c r="B18" s="36"/>
      <c r="C18" s="40" t="s">
        <v>10</v>
      </c>
      <c r="D18" s="24"/>
      <c r="E18" s="41">
        <v>38124</v>
      </c>
      <c r="F18" s="41">
        <v>-125446</v>
      </c>
      <c r="G18" s="41">
        <v>8351</v>
      </c>
      <c r="H18" s="41">
        <v>113240</v>
      </c>
      <c r="I18" s="41">
        <v>-345383</v>
      </c>
      <c r="J18" s="35"/>
      <c r="K18" s="13"/>
      <c r="L18" s="14"/>
      <c r="M18" s="14"/>
      <c r="N18" s="14"/>
      <c r="O18" s="14"/>
      <c r="P18" s="14"/>
      <c r="Q18" s="6"/>
      <c r="R18" s="6"/>
      <c r="S18" s="6"/>
    </row>
    <row r="19" spans="1:19" ht="24.95" customHeight="1" x14ac:dyDescent="0.25">
      <c r="A19" s="36"/>
      <c r="B19" s="23" t="s">
        <v>11</v>
      </c>
      <c r="C19" s="23"/>
      <c r="D19" s="24"/>
      <c r="E19" s="37">
        <f>+E20+E23</f>
        <v>-271476</v>
      </c>
      <c r="F19" s="37">
        <f>+F20+F23</f>
        <v>30002</v>
      </c>
      <c r="G19" s="37">
        <f>+G20+G23</f>
        <v>103410</v>
      </c>
      <c r="H19" s="37">
        <f>+H20+H23</f>
        <v>173709</v>
      </c>
      <c r="I19" s="37">
        <f>+I20+I23</f>
        <v>553746</v>
      </c>
      <c r="J19" s="35"/>
      <c r="K19" s="12"/>
      <c r="L19" s="11"/>
      <c r="M19" s="11"/>
      <c r="N19" s="11"/>
      <c r="O19" s="11"/>
      <c r="P19" s="11"/>
      <c r="Q19" s="6"/>
      <c r="R19" s="6"/>
      <c r="S19" s="6"/>
    </row>
    <row r="20" spans="1:19" ht="24.95" customHeight="1" x14ac:dyDescent="0.25">
      <c r="A20" s="36"/>
      <c r="B20" s="36"/>
      <c r="C20" s="40" t="s">
        <v>12</v>
      </c>
      <c r="D20" s="24"/>
      <c r="E20" s="41">
        <v>-4089</v>
      </c>
      <c r="F20" s="41">
        <v>19086</v>
      </c>
      <c r="G20" s="41">
        <v>-18842</v>
      </c>
      <c r="H20" s="41">
        <v>-244</v>
      </c>
      <c r="I20" s="41">
        <v>0</v>
      </c>
      <c r="J20" s="35"/>
      <c r="K20" s="13"/>
      <c r="L20" s="14"/>
      <c r="M20" s="14"/>
      <c r="N20" s="14"/>
      <c r="O20" s="14"/>
      <c r="P20" s="14"/>
      <c r="Q20" s="6"/>
      <c r="R20" s="6"/>
      <c r="S20" s="6"/>
    </row>
    <row r="21" spans="1:19" ht="24.95" customHeight="1" x14ac:dyDescent="0.25">
      <c r="A21" s="36"/>
      <c r="B21" s="36"/>
      <c r="C21" s="36"/>
      <c r="D21" s="42" t="s">
        <v>13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5"/>
      <c r="K21" s="13"/>
      <c r="L21" s="14"/>
      <c r="M21" s="14"/>
      <c r="N21" s="14"/>
      <c r="O21" s="14"/>
      <c r="P21" s="14"/>
      <c r="Q21" s="6"/>
      <c r="R21" s="6"/>
      <c r="S21" s="6"/>
    </row>
    <row r="22" spans="1:19" ht="24.95" customHeight="1" x14ac:dyDescent="0.25">
      <c r="A22" s="36"/>
      <c r="B22" s="36"/>
      <c r="C22" s="36"/>
      <c r="D22" s="42" t="s">
        <v>14</v>
      </c>
      <c r="E22" s="41">
        <v>-4089</v>
      </c>
      <c r="F22" s="41">
        <v>19086</v>
      </c>
      <c r="G22" s="41">
        <v>-18842</v>
      </c>
      <c r="H22" s="41">
        <v>-244</v>
      </c>
      <c r="I22" s="41">
        <v>0</v>
      </c>
      <c r="J22" s="35"/>
      <c r="K22" s="13"/>
      <c r="L22" s="14"/>
      <c r="M22" s="14"/>
      <c r="N22" s="14"/>
      <c r="O22" s="14"/>
      <c r="P22" s="14"/>
      <c r="Q22" s="6"/>
      <c r="R22" s="6"/>
      <c r="S22" s="6"/>
    </row>
    <row r="23" spans="1:19" ht="24.95" customHeight="1" x14ac:dyDescent="0.25">
      <c r="A23" s="36"/>
      <c r="B23" s="36"/>
      <c r="C23" s="40" t="s">
        <v>27</v>
      </c>
      <c r="D23" s="24"/>
      <c r="E23" s="41">
        <v>-267387</v>
      </c>
      <c r="F23" s="41">
        <v>10916</v>
      </c>
      <c r="G23" s="41">
        <v>122252</v>
      </c>
      <c r="H23" s="41">
        <v>173953</v>
      </c>
      <c r="I23" s="41">
        <v>553746</v>
      </c>
      <c r="J23" s="35"/>
      <c r="K23" s="13"/>
      <c r="L23" s="14"/>
      <c r="M23" s="14"/>
      <c r="N23" s="14"/>
      <c r="O23" s="14"/>
      <c r="P23" s="14"/>
      <c r="Q23" s="6"/>
      <c r="R23" s="6"/>
      <c r="S23" s="6"/>
    </row>
    <row r="24" spans="1:19" ht="24.95" customHeight="1" x14ac:dyDescent="0.25">
      <c r="A24" s="36"/>
      <c r="B24" s="36"/>
      <c r="C24" s="36"/>
      <c r="D24" s="42" t="s">
        <v>15</v>
      </c>
      <c r="E24" s="41">
        <v>-23808</v>
      </c>
      <c r="F24" s="41">
        <v>21349</v>
      </c>
      <c r="G24" s="41">
        <v>43349</v>
      </c>
      <c r="H24" s="41">
        <v>37250</v>
      </c>
      <c r="I24" s="41">
        <v>57978</v>
      </c>
      <c r="J24" s="35"/>
      <c r="K24" s="13"/>
      <c r="L24" s="14"/>
      <c r="M24" s="14"/>
      <c r="N24" s="14"/>
      <c r="O24" s="14"/>
      <c r="P24" s="14"/>
      <c r="Q24" s="6"/>
      <c r="R24" s="6"/>
      <c r="S24" s="6"/>
    </row>
    <row r="25" spans="1:19" ht="24.95" customHeight="1" x14ac:dyDescent="0.25">
      <c r="A25" s="36"/>
      <c r="B25" s="36"/>
      <c r="C25" s="36"/>
      <c r="D25" s="42" t="s">
        <v>16</v>
      </c>
      <c r="E25" s="41">
        <v>5200</v>
      </c>
      <c r="F25" s="41">
        <v>-5008</v>
      </c>
      <c r="G25" s="41">
        <v>17454</v>
      </c>
      <c r="H25" s="41">
        <v>25915</v>
      </c>
      <c r="I25" s="41">
        <v>-7051</v>
      </c>
      <c r="J25" s="35"/>
      <c r="K25" s="13"/>
      <c r="L25" s="14"/>
      <c r="M25" s="14"/>
      <c r="N25" s="14"/>
      <c r="O25" s="14"/>
      <c r="P25" s="14"/>
      <c r="Q25" s="6"/>
      <c r="R25" s="6"/>
      <c r="S25" s="6"/>
    </row>
    <row r="26" spans="1:19" ht="24.95" customHeight="1" x14ac:dyDescent="0.25">
      <c r="A26" s="36"/>
      <c r="B26" s="36"/>
      <c r="C26" s="36"/>
      <c r="D26" s="42" t="s">
        <v>17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5"/>
      <c r="K26" s="13"/>
      <c r="L26" s="14"/>
      <c r="M26" s="14"/>
      <c r="N26" s="14"/>
      <c r="O26" s="14"/>
      <c r="P26" s="14"/>
      <c r="Q26" s="6"/>
      <c r="R26" s="6"/>
      <c r="S26" s="6"/>
    </row>
    <row r="27" spans="1:19" ht="24.95" customHeight="1" x14ac:dyDescent="0.25">
      <c r="A27" s="43"/>
      <c r="B27" s="43"/>
      <c r="C27" s="36"/>
      <c r="D27" s="42" t="s">
        <v>18</v>
      </c>
      <c r="E27" s="41">
        <v>-248779</v>
      </c>
      <c r="F27" s="41">
        <v>-5425</v>
      </c>
      <c r="G27" s="41">
        <v>61449</v>
      </c>
      <c r="H27" s="41">
        <v>110788</v>
      </c>
      <c r="I27" s="41">
        <v>502819</v>
      </c>
      <c r="J27" s="35"/>
      <c r="K27" s="13"/>
      <c r="L27" s="14"/>
      <c r="M27" s="14"/>
      <c r="N27" s="14"/>
      <c r="O27" s="14"/>
      <c r="P27" s="14"/>
      <c r="Q27" s="6"/>
      <c r="R27" s="6"/>
      <c r="S27" s="6"/>
    </row>
    <row r="28" spans="1:19" ht="24.95" customHeight="1" x14ac:dyDescent="0.25">
      <c r="A28" s="36"/>
      <c r="B28" s="23" t="s">
        <v>19</v>
      </c>
      <c r="C28" s="23"/>
      <c r="D28" s="24"/>
      <c r="E28" s="37">
        <f>SUM(E29:E31)</f>
        <v>-32939</v>
      </c>
      <c r="F28" s="37">
        <f>SUM(F29:F31)</f>
        <v>-28090</v>
      </c>
      <c r="G28" s="37">
        <f>SUM(G29:G31)</f>
        <v>-24443</v>
      </c>
      <c r="H28" s="37">
        <f>SUM(H29:H31)</f>
        <v>-98727</v>
      </c>
      <c r="I28" s="37">
        <f>SUM(I29:I31)</f>
        <v>-8847</v>
      </c>
      <c r="J28" s="35"/>
      <c r="K28" s="12"/>
      <c r="L28" s="11"/>
      <c r="M28" s="11"/>
      <c r="N28" s="11"/>
      <c r="O28" s="11"/>
      <c r="P28" s="11"/>
      <c r="Q28" s="6"/>
      <c r="R28" s="6"/>
      <c r="S28" s="6"/>
    </row>
    <row r="29" spans="1:19" ht="24.95" customHeight="1" x14ac:dyDescent="0.25">
      <c r="A29" s="36"/>
      <c r="B29" s="36"/>
      <c r="C29" s="42" t="s">
        <v>20</v>
      </c>
      <c r="D29" s="24"/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5"/>
      <c r="K29" s="13"/>
      <c r="L29" s="14"/>
      <c r="M29" s="14"/>
      <c r="N29" s="14"/>
      <c r="O29" s="14"/>
      <c r="P29" s="14"/>
      <c r="Q29" s="6"/>
      <c r="R29" s="6"/>
      <c r="S29" s="6"/>
    </row>
    <row r="30" spans="1:19" ht="24.95" customHeight="1" x14ac:dyDescent="0.25">
      <c r="A30" s="36"/>
      <c r="B30" s="36"/>
      <c r="C30" s="42" t="s">
        <v>21</v>
      </c>
      <c r="D30" s="24"/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5"/>
      <c r="K30" s="13"/>
      <c r="L30" s="14"/>
      <c r="M30" s="14"/>
      <c r="N30" s="14"/>
      <c r="O30" s="14"/>
      <c r="P30" s="14"/>
      <c r="Q30" s="6"/>
      <c r="R30" s="6"/>
      <c r="S30" s="6"/>
    </row>
    <row r="31" spans="1:19" ht="24.95" customHeight="1" x14ac:dyDescent="0.25">
      <c r="A31" s="44"/>
      <c r="B31" s="44"/>
      <c r="C31" s="42" t="s">
        <v>22</v>
      </c>
      <c r="D31" s="24"/>
      <c r="E31" s="41">
        <v>-32939</v>
      </c>
      <c r="F31" s="41">
        <v>-28090</v>
      </c>
      <c r="G31" s="41">
        <v>-24443</v>
      </c>
      <c r="H31" s="41">
        <v>-98727</v>
      </c>
      <c r="I31" s="41">
        <v>-8847</v>
      </c>
      <c r="J31" s="35"/>
      <c r="K31" s="13"/>
      <c r="L31" s="14"/>
      <c r="M31" s="14"/>
      <c r="N31" s="14"/>
      <c r="O31" s="14"/>
      <c r="P31" s="14"/>
      <c r="Q31" s="6"/>
      <c r="R31" s="6"/>
      <c r="S31" s="6"/>
    </row>
    <row r="32" spans="1:19" ht="24.95" customHeight="1" x14ac:dyDescent="0.25">
      <c r="A32" s="36"/>
      <c r="B32" s="23" t="s">
        <v>30</v>
      </c>
      <c r="C32" s="45"/>
      <c r="D32" s="46"/>
      <c r="E32" s="37">
        <v>882</v>
      </c>
      <c r="F32" s="37">
        <v>1605</v>
      </c>
      <c r="G32" s="37">
        <v>-479</v>
      </c>
      <c r="H32" s="37">
        <v>-96</v>
      </c>
      <c r="I32" s="37">
        <v>54235</v>
      </c>
      <c r="J32" s="35"/>
      <c r="K32" s="12"/>
      <c r="L32" s="11"/>
      <c r="M32" s="11"/>
      <c r="N32" s="11"/>
      <c r="O32" s="11"/>
      <c r="P32" s="11"/>
      <c r="Q32" s="6"/>
      <c r="R32" s="6"/>
      <c r="S32" s="6"/>
    </row>
    <row r="33" spans="1:19" ht="24.95" customHeight="1" x14ac:dyDescent="0.25">
      <c r="A33" s="36"/>
      <c r="B33" s="47" t="s">
        <v>23</v>
      </c>
      <c r="C33" s="45"/>
      <c r="D33" s="46"/>
      <c r="E33" s="48">
        <v>0</v>
      </c>
      <c r="F33" s="48">
        <v>0</v>
      </c>
      <c r="G33" s="39">
        <v>0</v>
      </c>
      <c r="H33" s="39">
        <v>0</v>
      </c>
      <c r="I33" s="39">
        <v>0</v>
      </c>
      <c r="J33" s="35"/>
      <c r="K33" s="12"/>
      <c r="L33" s="11"/>
      <c r="M33" s="11"/>
      <c r="N33" s="14"/>
      <c r="O33" s="14"/>
      <c r="P33" s="14"/>
      <c r="Q33" s="6"/>
      <c r="R33" s="6"/>
      <c r="S33" s="6"/>
    </row>
    <row r="34" spans="1:19" ht="24.95" customHeight="1" x14ac:dyDescent="0.25">
      <c r="A34" s="36"/>
      <c r="B34" s="49" t="s">
        <v>33</v>
      </c>
      <c r="C34" s="45"/>
      <c r="D34" s="46"/>
      <c r="E34" s="37">
        <v>-46798</v>
      </c>
      <c r="F34" s="37">
        <v>357798</v>
      </c>
      <c r="G34" s="37">
        <v>78462</v>
      </c>
      <c r="H34" s="37">
        <v>194619</v>
      </c>
      <c r="I34" s="37">
        <v>-75432</v>
      </c>
      <c r="J34" s="35"/>
      <c r="K34" s="12"/>
      <c r="L34" s="11"/>
      <c r="M34" s="11"/>
      <c r="N34" s="11"/>
      <c r="O34" s="11"/>
      <c r="P34" s="11"/>
      <c r="Q34" s="6"/>
      <c r="R34" s="6"/>
      <c r="S34" s="6"/>
    </row>
    <row r="35" spans="1:19" ht="24.95" customHeight="1" x14ac:dyDescent="0.25">
      <c r="A35" s="50"/>
      <c r="B35" s="50"/>
      <c r="C35" s="20"/>
      <c r="D35" s="20"/>
      <c r="E35" s="41"/>
      <c r="F35" s="41"/>
      <c r="G35" s="41"/>
      <c r="H35" s="41"/>
      <c r="I35" s="41"/>
      <c r="K35" s="13"/>
      <c r="L35" s="14"/>
      <c r="M35" s="14"/>
      <c r="N35" s="14"/>
      <c r="O35" s="14"/>
      <c r="P35" s="14"/>
      <c r="Q35" s="6"/>
      <c r="R35" s="6"/>
      <c r="S35" s="6"/>
    </row>
    <row r="36" spans="1:19" ht="24.95" customHeight="1" x14ac:dyDescent="0.25">
      <c r="A36" s="51" t="s">
        <v>29</v>
      </c>
      <c r="B36" s="51"/>
      <c r="C36" s="52"/>
      <c r="D36" s="52"/>
      <c r="E36" s="53">
        <f>+E37+E38+E42+E51+E55+E56+E57</f>
        <v>4397</v>
      </c>
      <c r="F36" s="53">
        <f>+F37+F38+F42+F51+F55+F56+F57</f>
        <v>257335</v>
      </c>
      <c r="G36" s="53">
        <f>+G37+G38+G42+G51+G55+G56+G57</f>
        <v>595836</v>
      </c>
      <c r="H36" s="53">
        <f>+H37+H38+H42+H51+H55+H56+H57</f>
        <v>981646</v>
      </c>
      <c r="I36" s="53">
        <f>+I37+I38+I42+I51+I55+I56+I57</f>
        <v>202455</v>
      </c>
      <c r="J36" s="54"/>
      <c r="K36" s="10"/>
      <c r="L36" s="11"/>
      <c r="M36" s="11"/>
      <c r="N36" s="11"/>
      <c r="O36" s="11"/>
      <c r="P36" s="11"/>
      <c r="Q36" s="6"/>
      <c r="R36" s="6"/>
      <c r="S36" s="6"/>
    </row>
    <row r="37" spans="1:19" ht="24.95" customHeight="1" x14ac:dyDescent="0.25">
      <c r="A37" s="36"/>
      <c r="B37" s="24" t="s">
        <v>26</v>
      </c>
      <c r="C37" s="24"/>
      <c r="D37" s="24"/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54"/>
      <c r="K37" s="12"/>
      <c r="L37" s="11"/>
      <c r="M37" s="11"/>
      <c r="N37" s="11"/>
      <c r="O37" s="11"/>
      <c r="P37" s="11"/>
      <c r="Q37" s="6"/>
      <c r="R37" s="6"/>
      <c r="S37" s="6"/>
    </row>
    <row r="38" spans="1:19" ht="24.95" customHeight="1" x14ac:dyDescent="0.25">
      <c r="A38" s="36"/>
      <c r="B38" s="24" t="s">
        <v>7</v>
      </c>
      <c r="C38" s="24"/>
      <c r="D38" s="24"/>
      <c r="E38" s="37">
        <f>SUM(E39:E41)</f>
        <v>-46372</v>
      </c>
      <c r="F38" s="37">
        <f>SUM(F39:F41)</f>
        <v>247908</v>
      </c>
      <c r="G38" s="37">
        <f>SUM(G39:G41)</f>
        <v>-104120</v>
      </c>
      <c r="H38" s="37">
        <f>SUM(H39:H41)</f>
        <v>164966</v>
      </c>
      <c r="I38" s="37">
        <f>SUM(I39:I41)</f>
        <v>229284</v>
      </c>
      <c r="J38" s="54"/>
      <c r="K38" s="12"/>
      <c r="L38" s="11"/>
      <c r="M38" s="11"/>
      <c r="N38" s="11"/>
      <c r="O38" s="11"/>
      <c r="P38" s="11"/>
      <c r="Q38" s="6"/>
      <c r="R38" s="6"/>
      <c r="S38" s="6"/>
    </row>
    <row r="39" spans="1:19" ht="24.95" customHeight="1" x14ac:dyDescent="0.25">
      <c r="A39" s="36"/>
      <c r="B39" s="36"/>
      <c r="C39" s="38" t="s">
        <v>8</v>
      </c>
      <c r="D39" s="24"/>
      <c r="E39" s="41">
        <v>78396</v>
      </c>
      <c r="F39" s="41">
        <v>36169</v>
      </c>
      <c r="G39" s="41">
        <v>88149</v>
      </c>
      <c r="H39" s="41">
        <v>106081</v>
      </c>
      <c r="I39" s="41">
        <v>50075</v>
      </c>
      <c r="J39" s="54"/>
      <c r="K39" s="13"/>
      <c r="L39" s="14"/>
      <c r="M39" s="14"/>
      <c r="N39" s="14"/>
      <c r="O39" s="14"/>
      <c r="P39" s="14"/>
      <c r="Q39" s="6"/>
      <c r="R39" s="6"/>
      <c r="S39" s="6"/>
    </row>
    <row r="40" spans="1:19" ht="24.95" customHeight="1" x14ac:dyDescent="0.25">
      <c r="A40" s="36"/>
      <c r="B40" s="36"/>
      <c r="C40" s="40" t="s">
        <v>9</v>
      </c>
      <c r="D40" s="24"/>
      <c r="E40" s="41">
        <v>-141853</v>
      </c>
      <c r="F40" s="41">
        <v>215119</v>
      </c>
      <c r="G40" s="41">
        <v>-212514</v>
      </c>
      <c r="H40" s="41">
        <v>83162</v>
      </c>
      <c r="I40" s="41">
        <v>183308</v>
      </c>
      <c r="J40" s="54"/>
      <c r="K40" s="13"/>
      <c r="L40" s="14"/>
      <c r="M40" s="14"/>
      <c r="N40" s="14"/>
      <c r="O40" s="14"/>
      <c r="P40" s="14"/>
      <c r="Q40" s="6"/>
      <c r="R40" s="6"/>
      <c r="S40" s="6"/>
    </row>
    <row r="41" spans="1:19" ht="24.95" customHeight="1" x14ac:dyDescent="0.25">
      <c r="A41" s="36"/>
      <c r="B41" s="36"/>
      <c r="C41" s="40" t="s">
        <v>10</v>
      </c>
      <c r="D41" s="24"/>
      <c r="E41" s="41">
        <v>17085</v>
      </c>
      <c r="F41" s="41">
        <v>-3380</v>
      </c>
      <c r="G41" s="41">
        <v>20245</v>
      </c>
      <c r="H41" s="41">
        <v>-24277</v>
      </c>
      <c r="I41" s="41">
        <v>-4099</v>
      </c>
      <c r="J41" s="54"/>
      <c r="K41" s="13"/>
      <c r="L41" s="14"/>
      <c r="M41" s="14"/>
      <c r="N41" s="14"/>
      <c r="O41" s="14"/>
      <c r="P41" s="14"/>
      <c r="Q41" s="6"/>
      <c r="R41" s="6"/>
      <c r="S41" s="6"/>
    </row>
    <row r="42" spans="1:19" ht="24.95" customHeight="1" x14ac:dyDescent="0.25">
      <c r="A42" s="36"/>
      <c r="B42" s="23" t="s">
        <v>11</v>
      </c>
      <c r="C42" s="23"/>
      <c r="D42" s="24"/>
      <c r="E42" s="37">
        <f>+E43+E46</f>
        <v>-86358</v>
      </c>
      <c r="F42" s="37">
        <f>+F43+F46</f>
        <v>-19781</v>
      </c>
      <c r="G42" s="37">
        <f>+G43+G46</f>
        <v>442381</v>
      </c>
      <c r="H42" s="37">
        <f>+H43+H46</f>
        <v>-80261</v>
      </c>
      <c r="I42" s="37">
        <f>+I43+I46</f>
        <v>377868</v>
      </c>
      <c r="J42" s="54"/>
      <c r="K42" s="12"/>
      <c r="L42" s="11"/>
      <c r="M42" s="11"/>
      <c r="N42" s="11"/>
      <c r="O42" s="11"/>
      <c r="P42" s="11"/>
      <c r="Q42" s="6"/>
      <c r="R42" s="6"/>
      <c r="S42" s="6"/>
    </row>
    <row r="43" spans="1:19" ht="24.95" customHeight="1" x14ac:dyDescent="0.25">
      <c r="A43" s="36"/>
      <c r="B43" s="36"/>
      <c r="C43" s="40" t="s">
        <v>12</v>
      </c>
      <c r="D43" s="24"/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54"/>
      <c r="K43" s="13"/>
      <c r="L43" s="14"/>
      <c r="M43" s="14"/>
      <c r="N43" s="14"/>
      <c r="O43" s="14"/>
      <c r="P43" s="14"/>
      <c r="Q43" s="6"/>
      <c r="R43" s="6"/>
      <c r="S43" s="6"/>
    </row>
    <row r="44" spans="1:19" ht="24.95" customHeight="1" x14ac:dyDescent="0.25">
      <c r="A44" s="36"/>
      <c r="B44" s="36"/>
      <c r="C44" s="36"/>
      <c r="D44" s="42" t="s">
        <v>13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54"/>
      <c r="K44" s="13"/>
      <c r="L44" s="14"/>
      <c r="M44" s="14"/>
      <c r="N44" s="14"/>
      <c r="O44" s="14"/>
      <c r="P44" s="14"/>
      <c r="Q44" s="6"/>
      <c r="R44" s="6"/>
      <c r="S44" s="6"/>
    </row>
    <row r="45" spans="1:19" ht="24.95" customHeight="1" x14ac:dyDescent="0.25">
      <c r="A45" s="36"/>
      <c r="B45" s="36"/>
      <c r="C45" s="36"/>
      <c r="D45" s="42" t="s">
        <v>14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54"/>
      <c r="K45" s="13"/>
      <c r="L45" s="14"/>
      <c r="M45" s="14"/>
      <c r="N45" s="14"/>
      <c r="O45" s="14"/>
      <c r="P45" s="14"/>
      <c r="Q45" s="6"/>
      <c r="R45" s="6"/>
      <c r="S45" s="6"/>
    </row>
    <row r="46" spans="1:19" ht="23.25" customHeight="1" x14ac:dyDescent="0.25">
      <c r="A46" s="36"/>
      <c r="B46" s="36"/>
      <c r="C46" s="40" t="s">
        <v>27</v>
      </c>
      <c r="D46" s="24"/>
      <c r="E46" s="41">
        <v>-86358</v>
      </c>
      <c r="F46" s="41">
        <v>-19781</v>
      </c>
      <c r="G46" s="41">
        <v>442381</v>
      </c>
      <c r="H46" s="41">
        <v>-80261</v>
      </c>
      <c r="I46" s="41">
        <v>377868</v>
      </c>
      <c r="J46" s="54"/>
      <c r="K46" s="13"/>
      <c r="L46" s="14"/>
      <c r="M46" s="14"/>
      <c r="N46" s="14"/>
      <c r="O46" s="14"/>
      <c r="P46" s="14"/>
      <c r="Q46" s="6"/>
      <c r="R46" s="6"/>
      <c r="S46" s="6"/>
    </row>
    <row r="47" spans="1:19" ht="24.95" customHeight="1" x14ac:dyDescent="0.25">
      <c r="A47" s="36"/>
      <c r="B47" s="36"/>
      <c r="C47" s="36"/>
      <c r="D47" s="42" t="s">
        <v>15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54"/>
      <c r="K47" s="13"/>
      <c r="L47" s="14"/>
      <c r="M47" s="14"/>
      <c r="N47" s="14"/>
      <c r="O47" s="14"/>
      <c r="P47" s="14"/>
      <c r="Q47" s="6"/>
      <c r="R47" s="6"/>
      <c r="S47" s="6"/>
    </row>
    <row r="48" spans="1:19" ht="24.95" customHeight="1" x14ac:dyDescent="0.25">
      <c r="A48" s="36"/>
      <c r="B48" s="36"/>
      <c r="C48" s="36"/>
      <c r="D48" s="42" t="s">
        <v>16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54"/>
      <c r="K48" s="13"/>
      <c r="L48" s="14"/>
      <c r="M48" s="14"/>
      <c r="N48" s="14"/>
      <c r="O48" s="14"/>
      <c r="P48" s="14"/>
      <c r="Q48" s="6"/>
      <c r="R48" s="6"/>
      <c r="S48" s="6"/>
    </row>
    <row r="49" spans="1:19" ht="24.95" customHeight="1" x14ac:dyDescent="0.25">
      <c r="A49" s="36"/>
      <c r="B49" s="36"/>
      <c r="C49" s="36"/>
      <c r="D49" s="42" t="s">
        <v>17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54"/>
      <c r="K49" s="13"/>
      <c r="L49" s="14"/>
      <c r="M49" s="14"/>
      <c r="N49" s="14"/>
      <c r="O49" s="14"/>
      <c r="P49" s="14"/>
      <c r="Q49" s="6"/>
      <c r="R49" s="6"/>
      <c r="S49" s="6"/>
    </row>
    <row r="50" spans="1:19" ht="24.95" customHeight="1" x14ac:dyDescent="0.25">
      <c r="A50" s="43"/>
      <c r="B50" s="43"/>
      <c r="C50" s="36"/>
      <c r="D50" s="42" t="s">
        <v>18</v>
      </c>
      <c r="E50" s="41">
        <v>-86358</v>
      </c>
      <c r="F50" s="41">
        <v>-19781</v>
      </c>
      <c r="G50" s="41">
        <v>442381</v>
      </c>
      <c r="H50" s="41">
        <v>-80261</v>
      </c>
      <c r="I50" s="41">
        <v>377868</v>
      </c>
      <c r="J50" s="54"/>
      <c r="K50" s="13"/>
      <c r="L50" s="14"/>
      <c r="M50" s="14"/>
      <c r="N50" s="14"/>
      <c r="O50" s="14"/>
      <c r="P50" s="14"/>
      <c r="Q50" s="6"/>
      <c r="R50" s="6"/>
      <c r="S50" s="6"/>
    </row>
    <row r="51" spans="1:19" ht="24.95" customHeight="1" x14ac:dyDescent="0.25">
      <c r="A51" s="36"/>
      <c r="B51" s="23" t="s">
        <v>19</v>
      </c>
      <c r="C51" s="23"/>
      <c r="D51" s="24"/>
      <c r="E51" s="37">
        <f>SUM(E52:E54)</f>
        <v>122359</v>
      </c>
      <c r="F51" s="37">
        <f>SUM(F52:F54)</f>
        <v>34969</v>
      </c>
      <c r="G51" s="37">
        <f>SUM(G52:G54)</f>
        <v>258595</v>
      </c>
      <c r="H51" s="37">
        <f>SUM(H52:H54)</f>
        <v>681707</v>
      </c>
      <c r="I51" s="37">
        <f>SUM(I52:I54)</f>
        <v>-344749</v>
      </c>
      <c r="J51" s="54"/>
      <c r="K51" s="12"/>
      <c r="L51" s="11"/>
      <c r="M51" s="11"/>
      <c r="N51" s="11"/>
      <c r="O51" s="11"/>
      <c r="P51" s="11"/>
      <c r="Q51" s="6"/>
      <c r="R51" s="6"/>
      <c r="S51" s="6"/>
    </row>
    <row r="52" spans="1:19" ht="24.95" customHeight="1" x14ac:dyDescent="0.25">
      <c r="A52" s="36"/>
      <c r="B52" s="36"/>
      <c r="C52" s="42" t="s">
        <v>20</v>
      </c>
      <c r="D52" s="24"/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54"/>
      <c r="K52" s="13"/>
      <c r="L52" s="14"/>
      <c r="M52" s="14"/>
      <c r="N52" s="14"/>
      <c r="O52" s="14"/>
      <c r="P52" s="14"/>
      <c r="Q52" s="6"/>
      <c r="R52" s="6"/>
      <c r="S52" s="6"/>
    </row>
    <row r="53" spans="1:19" ht="24.95" customHeight="1" x14ac:dyDescent="0.25">
      <c r="A53" s="36"/>
      <c r="B53" s="36"/>
      <c r="C53" s="42" t="s">
        <v>21</v>
      </c>
      <c r="D53" s="24"/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54"/>
      <c r="K53" s="13"/>
      <c r="L53" s="14"/>
      <c r="M53" s="14"/>
      <c r="N53" s="14"/>
      <c r="O53" s="14"/>
      <c r="P53" s="14"/>
      <c r="Q53" s="6"/>
      <c r="R53" s="6"/>
      <c r="S53" s="6"/>
    </row>
    <row r="54" spans="1:19" ht="24.95" customHeight="1" x14ac:dyDescent="0.25">
      <c r="A54" s="44"/>
      <c r="B54" s="44"/>
      <c r="C54" s="42" t="s">
        <v>22</v>
      </c>
      <c r="D54" s="24"/>
      <c r="E54" s="41">
        <v>122359</v>
      </c>
      <c r="F54" s="41">
        <v>34969</v>
      </c>
      <c r="G54" s="41">
        <v>258595</v>
      </c>
      <c r="H54" s="41">
        <v>681707</v>
      </c>
      <c r="I54" s="41">
        <v>-344749</v>
      </c>
      <c r="J54" s="54"/>
      <c r="K54" s="13"/>
      <c r="L54" s="14"/>
      <c r="M54" s="14"/>
      <c r="N54" s="14"/>
      <c r="O54" s="14"/>
      <c r="P54" s="14"/>
      <c r="Q54" s="6"/>
      <c r="R54" s="6"/>
      <c r="S54" s="6"/>
    </row>
    <row r="55" spans="1:19" ht="24.95" customHeight="1" x14ac:dyDescent="0.25">
      <c r="A55" s="36"/>
      <c r="B55" s="23" t="s">
        <v>30</v>
      </c>
      <c r="C55" s="45"/>
      <c r="D55" s="46"/>
      <c r="E55" s="48">
        <v>0</v>
      </c>
      <c r="F55" s="39">
        <v>0</v>
      </c>
      <c r="G55" s="39">
        <v>0</v>
      </c>
      <c r="H55" s="39">
        <v>0</v>
      </c>
      <c r="I55" s="39">
        <v>0</v>
      </c>
      <c r="J55" s="54"/>
      <c r="K55" s="13"/>
      <c r="L55" s="11"/>
      <c r="M55" s="14"/>
      <c r="N55" s="14"/>
      <c r="O55" s="14"/>
      <c r="P55" s="14"/>
      <c r="Q55" s="6"/>
      <c r="R55" s="6"/>
      <c r="S55" s="6"/>
    </row>
    <row r="56" spans="1:19" ht="24.95" customHeight="1" x14ac:dyDescent="0.25">
      <c r="A56" s="36"/>
      <c r="B56" s="47" t="s">
        <v>23</v>
      </c>
      <c r="C56" s="45"/>
      <c r="D56" s="46"/>
      <c r="E56" s="48">
        <v>0</v>
      </c>
      <c r="F56" s="39">
        <v>0</v>
      </c>
      <c r="G56" s="39">
        <v>0</v>
      </c>
      <c r="H56" s="39">
        <v>0</v>
      </c>
      <c r="I56" s="39">
        <v>0</v>
      </c>
      <c r="J56" s="54"/>
      <c r="K56" s="13"/>
      <c r="L56" s="11"/>
      <c r="M56" s="14"/>
      <c r="N56" s="14"/>
      <c r="O56" s="14"/>
      <c r="P56" s="14"/>
      <c r="Q56" s="6"/>
      <c r="R56" s="6"/>
      <c r="S56" s="6"/>
    </row>
    <row r="57" spans="1:19" ht="24.95" customHeight="1" x14ac:dyDescent="0.25">
      <c r="A57" s="36"/>
      <c r="B57" s="49" t="s">
        <v>34</v>
      </c>
      <c r="C57" s="45"/>
      <c r="D57" s="46"/>
      <c r="E57" s="37">
        <v>14768</v>
      </c>
      <c r="F57" s="37">
        <v>-5761</v>
      </c>
      <c r="G57" s="37">
        <v>-1020</v>
      </c>
      <c r="H57" s="37">
        <v>215234</v>
      </c>
      <c r="I57" s="37">
        <v>-59948</v>
      </c>
      <c r="J57" s="54"/>
      <c r="K57" s="12"/>
      <c r="L57" s="11"/>
      <c r="M57" s="11"/>
      <c r="N57" s="11"/>
      <c r="O57" s="11"/>
      <c r="P57" s="11"/>
      <c r="Q57" s="6"/>
      <c r="R57" s="6"/>
      <c r="S57" s="6"/>
    </row>
    <row r="58" spans="1:19" ht="24.95" customHeight="1" x14ac:dyDescent="0.25">
      <c r="A58" s="55" t="s">
        <v>31</v>
      </c>
      <c r="B58" s="55"/>
      <c r="C58" s="56"/>
      <c r="D58" s="56"/>
      <c r="E58" s="57">
        <f t="shared" ref="E58:F58" si="2">E13-E36</f>
        <v>-339870</v>
      </c>
      <c r="F58" s="57">
        <f t="shared" si="2"/>
        <v>232558</v>
      </c>
      <c r="G58" s="57">
        <f>G13-G36</f>
        <v>-183685</v>
      </c>
      <c r="H58" s="57">
        <f>H13-H36</f>
        <v>-372930</v>
      </c>
      <c r="I58" s="57">
        <f>I13-I36</f>
        <v>-171808</v>
      </c>
      <c r="J58" s="54"/>
      <c r="K58" s="10"/>
      <c r="L58" s="11"/>
      <c r="M58" s="11"/>
      <c r="N58" s="11"/>
      <c r="O58" s="11"/>
      <c r="P58" s="11"/>
      <c r="Q58" s="6"/>
      <c r="R58" s="6"/>
      <c r="S58" s="6"/>
    </row>
    <row r="59" spans="1:19" ht="24.95" customHeight="1" x14ac:dyDescent="0.25">
      <c r="A59" s="27" t="s">
        <v>25</v>
      </c>
      <c r="B59" s="36"/>
      <c r="C59" s="36"/>
      <c r="D59" s="36"/>
      <c r="E59" s="41">
        <f>E11-E58</f>
        <v>0</v>
      </c>
      <c r="F59" s="41">
        <f>F11-F58</f>
        <v>0</v>
      </c>
      <c r="G59" s="41">
        <f>G11-G58</f>
        <v>0</v>
      </c>
      <c r="H59" s="41">
        <f>H11-H58</f>
        <v>0</v>
      </c>
      <c r="I59" s="41">
        <f>I11-I58</f>
        <v>0</v>
      </c>
      <c r="K59" s="13"/>
      <c r="L59" s="14"/>
      <c r="M59" s="14"/>
      <c r="N59" s="14"/>
      <c r="O59" s="14"/>
      <c r="P59" s="14"/>
      <c r="Q59" s="6"/>
      <c r="R59" s="6"/>
      <c r="S59" s="6"/>
    </row>
    <row r="60" spans="1:19" ht="24.95" customHeight="1" x14ac:dyDescent="0.25"/>
  </sheetData>
  <mergeCells count="3">
    <mergeCell ref="A5:D5"/>
    <mergeCell ref="A3:I3"/>
    <mergeCell ref="A1:I1"/>
  </mergeCells>
  <phoneticPr fontId="0" type="noConversion"/>
  <printOptions horizontalCentered="1"/>
  <pageMargins left="0.47244094488188981" right="0.51181102362204722" top="0.55118110236220474" bottom="0.39370078740157483" header="0" footer="0"/>
  <pageSetup paperSize="9" scale="48" orientation="portrait" r:id="rId1"/>
  <headerFooter alignWithMargins="0"/>
  <ignoredErrors>
    <ignoredError sqref="E28:I28 E51:I5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48" sqref="C4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2020-02-28T07:27:25Z</cp:lastPrinted>
  <dcterms:created xsi:type="dcterms:W3CDTF">2009-03-21T10:21:09Z</dcterms:created>
  <dcterms:modified xsi:type="dcterms:W3CDTF">2020-03-26T01:51:06Z</dcterms:modified>
</cp:coreProperties>
</file>